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Estimate" sheetId="1" r:id="rId1"/>
  </sheets>
  <definedNames>
    <definedName name="_xlnm.Print_Area" localSheetId="0">Estimate!$A$1:$E$103</definedName>
  </definedNames>
  <calcPr calcId="191029" fullCalcOnLoad="1"/>
</workbook>
</file>

<file path=xl/sharedStrings.xml><?xml version="1.0" encoding="utf-8"?>
<sst xmlns="http://schemas.openxmlformats.org/spreadsheetml/2006/main" count="94" uniqueCount="94">
  <si>
    <t xml:space="preserve">CONSTRUCTION ESTIMATE</t>
  </si>
  <si>
    <t xml:space="preserve">GENERAL CONTRACTOR</t>
  </si>
  <si>
    <t xml:space="preserve">Business name</t>
  </si>
  <si>
    <t xml:space="preserve">Example Builders LLC</t>
  </si>
  <si>
    <t xml:space="preserve">Address</t>
  </si>
  <si>
    <t xml:space="preserve">500 Example Parkway, Sampletown</t>
  </si>
  <si>
    <t xml:space="preserve">Phone / email</t>
  </si>
  <si>
    <t xml:space="preserve">[Phone or email]</t>
  </si>
  <si>
    <t xml:space="preserve">License no.</t>
  </si>
  <si>
    <t xml:space="preserve">[License no., if required where you work]</t>
  </si>
  <si>
    <t xml:space="preserve">ESTIMATE DETAILS</t>
  </si>
  <si>
    <t xml:space="preserve">Estimate no.</t>
  </si>
  <si>
    <t xml:space="preserve">GC-2290</t>
  </si>
  <si>
    <t xml:space="preserve">Date</t>
  </si>
  <si>
    <t xml:space="preserve">Nov 12, 2026</t>
  </si>
  <si>
    <t xml:space="preserve">Valid until</t>
  </si>
  <si>
    <t xml:space="preserve">Jan 11, 2027</t>
  </si>
  <si>
    <t xml:space="preserve">Prepared by</t>
  </si>
  <si>
    <t xml:space="preserve">[Estimator name]</t>
  </si>
  <si>
    <t xml:space="preserve">OWNER AND PROJECT</t>
  </si>
  <si>
    <t xml:space="preserve">Owner</t>
  </si>
  <si>
    <t xml:space="preserve">Jordan Example</t>
  </si>
  <si>
    <t xml:space="preserve">Project address</t>
  </si>
  <si>
    <t xml:space="preserve">301 Sample Road, Sampletown</t>
  </si>
  <si>
    <t xml:space="preserve">Project</t>
  </si>
  <si>
    <t xml:space="preserve">Detached two-car garage with a studio above</t>
  </si>
  <si>
    <t xml:space="preserve">Size</t>
  </si>
  <si>
    <t xml:space="preserve">Garage 576 sq ft; studio 384 sq ft; 960 sq ft in total</t>
  </si>
  <si>
    <t xml:space="preserve">Drawings</t>
  </si>
  <si>
    <t xml:space="preserve">[Drawing set and date]</t>
  </si>
  <si>
    <t xml:space="preserve">Estimated duration</t>
  </si>
  <si>
    <t xml:space="preserve">About 14 weeks after permits are issued</t>
  </si>
  <si>
    <t xml:space="preserve">DIVISION 01: GENERAL REQUIREMENTS</t>
  </si>
  <si>
    <t xml:space="preserve">Description</t>
  </si>
  <si>
    <t xml:space="preserve">Qty</t>
  </si>
  <si>
    <t xml:space="preserve">Unit</t>
  </si>
  <si>
    <t xml:space="preserve">Unit price</t>
  </si>
  <si>
    <t xml:space="preserve">Amount</t>
  </si>
  <si>
    <t xml:space="preserve">Project supervision</t>
  </si>
  <si>
    <t xml:space="preserve">week</t>
  </si>
  <si>
    <t xml:space="preserve">Temporary toilet, fencing and site protection</t>
  </si>
  <si>
    <t xml:space="preserve">lot</t>
  </si>
  <si>
    <t xml:space="preserve">Final cleaning</t>
  </si>
  <si>
    <t xml:space="preserve">Division 01 subtotal</t>
  </si>
  <si>
    <t xml:space="preserve">DIVISION 03: CONCRETE</t>
  </si>
  <si>
    <t xml:space="preserve">Footings and foundation walls</t>
  </si>
  <si>
    <t xml:space="preserve">Garage slab, 4 in., reinforced</t>
  </si>
  <si>
    <t xml:space="preserve">sq ft</t>
  </si>
  <si>
    <t xml:space="preserve">Division 03 subtotal</t>
  </si>
  <si>
    <t xml:space="preserve">DIVISION 06: WOOD FRAMING</t>
  </si>
  <si>
    <t xml:space="preserve">Framing: walls, floor and roof, labor and materials</t>
  </si>
  <si>
    <t xml:space="preserve">Stairs to the studio</t>
  </si>
  <si>
    <t xml:space="preserve">each</t>
  </si>
  <si>
    <t xml:space="preserve">Division 06 subtotal</t>
  </si>
  <si>
    <t xml:space="preserve">DIVISION 07: ROOFING, INSULATION AND SIDING</t>
  </si>
  <si>
    <t xml:space="preserve">Architectural shingle roof</t>
  </si>
  <si>
    <t xml:space="preserve">square</t>
  </si>
  <si>
    <t xml:space="preserve">Insulation, walls and roof</t>
  </si>
  <si>
    <t xml:space="preserve">Siding and trim</t>
  </si>
  <si>
    <t xml:space="preserve">Division 07 subtotal</t>
  </si>
  <si>
    <t xml:space="preserve">DIVISION 08: DOORS AND WINDOWS</t>
  </si>
  <si>
    <t xml:space="preserve">Insulated garage door, 16 ft by 7 ft, with opener</t>
  </si>
  <si>
    <t xml:space="preserve">Vinyl double-hung windows</t>
  </si>
  <si>
    <t xml:space="preserve">Exterior doors</t>
  </si>
  <si>
    <t xml:space="preserve">Division 08 subtotal</t>
  </si>
  <si>
    <t xml:space="preserve">DIVISION 09: FINISHES</t>
  </si>
  <si>
    <t xml:space="preserve">Drywall, studio</t>
  </si>
  <si>
    <t xml:space="preserve">Interior paint</t>
  </si>
  <si>
    <t xml:space="preserve">Luxury vinyl plank flooring, studio</t>
  </si>
  <si>
    <t xml:space="preserve">Division 09 subtotal</t>
  </si>
  <si>
    <t xml:space="preserve">DIVISIONS 22, 23 AND 26: PLUMBING, HVAC AND ELECTRICAL</t>
  </si>
  <si>
    <t xml:space="preserve">Plumbing: utility sink and hose bib</t>
  </si>
  <si>
    <t xml:space="preserve">HVAC: ductless heat pump for the studio</t>
  </si>
  <si>
    <t xml:space="preserve">Electrical: subpanel, circuits, lights and receptacles</t>
  </si>
  <si>
    <t xml:space="preserve">Divisions 22, 23 and 26 subtotal</t>
  </si>
  <si>
    <t xml:space="preserve">Subtotal</t>
  </si>
  <si>
    <t xml:space="preserve">Overhead and profit</t>
  </si>
  <si>
    <t xml:space="preserve">Contingency</t>
  </si>
  <si>
    <t xml:space="preserve">Dumpster and disposal fees, passed through</t>
  </si>
  <si>
    <t xml:space="preserve">Sales tax on work and materials, if applicable</t>
  </si>
  <si>
    <t xml:space="preserve">Estimated total</t>
  </si>
  <si>
    <t xml:space="preserve">PRICING NOTES</t>
  </si>
  <si>
    <t xml:space="preserve">Sections follow construction division numbers (CSI MasterFormat numbering)</t>
  </si>
  <si>
    <t xml:space="preserve">Overhead and profit is 12% of the subtotal; contingency is 5% of the subtotal. Unused contingency is not charged</t>
  </si>
  <si>
    <t xml:space="preserve">Dumpster and disposal fees are passed through at cost, without overhead and profit</t>
  </si>
  <si>
    <t xml:space="preserve">EXCLUSIONS</t>
  </si>
  <si>
    <t xml:space="preserve">Permit, plan review and inspection fees (by the owner)</t>
  </si>
  <si>
    <t xml:space="preserve">Utility connection fees</t>
  </si>
  <si>
    <t xml:space="preserve">Survey and soil testing</t>
  </si>
  <si>
    <t xml:space="preserve">Driveway, landscaping and fencing</t>
  </si>
  <si>
    <t xml:space="preserve">Accepted by (client signature)</t>
  </si>
  <si>
    <t xml:space="preserve">Print name</t>
  </si>
  <si>
    <t xml:space="preserve">Prices are based on the drawings and scope shown above and are valid until the date shown. Changes to the scope are priced by written change order.</t>
  </si>
  <si>
    <t xml:space="preserve">Template tip (not printed): To leave out "Overhead and profit", "Contingency" or "Sales tax on work and materials, if applicable", set the line's rate to 0%; to leave out "Dumpster and disposal fees, passed through",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</si>
</sst>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06"/>
  <sheetViews>
    <sheetView showGridLines="0" workbookViewId="0"/>
  </sheetViews>
  <sheetFormatPr defaultRowHeight="15"/>
  <cols>
    <col min="1" max="1" width="52" customWidth="1"/>
    <col min="2" max="2" width="7" customWidth="1"/>
    <col min="3" max="3" width="10" customWidth="1"/>
    <col min="4" max="4" width="12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7">
      <c r="A7" s="3" t="s">
        <v>8</v>
      </c>
      <c r="B7" s="20" t="s">
        <v>9</v>
      </c>
      <c r="C7" s="20"/>
      <c r="D7" s="20"/>
      <c r="E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3">
      <c r="A13" s="3" t="s">
        <v>17</v>
      </c>
      <c r="B13" s="20" t="s">
        <v>18</v>
      </c>
      <c r="C13" s="20"/>
      <c r="D13" s="20"/>
      <c r="E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</row>
    <row r="17">
      <c r="A17" s="3" t="s">
        <v>6</v>
      </c>
      <c r="B17" s="20" t="s">
        <v>7</v>
      </c>
      <c r="C17" s="20"/>
      <c r="D17" s="20"/>
      <c r="E17" s="20"/>
    </row>
    <row r="18">
      <c r="A18" s="3" t="s">
        <v>22</v>
      </c>
      <c r="B18" s="20" t="s">
        <v>23</v>
      </c>
      <c r="C18" s="20"/>
      <c r="D18" s="20"/>
      <c r="E18" s="20"/>
    </row>
    <row r="19">
      <c r="A19" s="3" t="s">
        <v>24</v>
      </c>
      <c r="B19" s="20" t="s">
        <v>25</v>
      </c>
      <c r="C19" s="20"/>
      <c r="D19" s="20"/>
      <c r="E19" s="20"/>
    </row>
    <row r="20" ht="28" customHeight="1">
      <c r="A20" s="3" t="s">
        <v>26</v>
      </c>
      <c r="B20" s="20" t="s">
        <v>27</v>
      </c>
      <c r="C20" s="20"/>
      <c r="D20" s="20"/>
      <c r="E20" s="20"/>
    </row>
    <row r="21">
      <c r="A21" s="3" t="s">
        <v>28</v>
      </c>
      <c r="B21" s="20" t="s">
        <v>29</v>
      </c>
      <c r="C21" s="20"/>
      <c r="D21" s="20"/>
      <c r="E21" s="20"/>
    </row>
    <row r="22">
      <c r="A22" s="3" t="s">
        <v>30</v>
      </c>
      <c r="B22" s="20" t="s">
        <v>31</v>
      </c>
      <c r="C22" s="20"/>
      <c r="D22" s="20"/>
      <c r="E22" s="20"/>
    </row>
    <row r="24">
      <c r="A24" s="2" t="s">
        <v>32</v>
      </c>
    </row>
    <row r="25" ht="18" customHeight="1">
      <c r="A25" s="5" t="s">
        <v>33</v>
      </c>
      <c r="B25" s="19" t="s">
        <v>34</v>
      </c>
      <c r="C25" s="5" t="s">
        <v>35</v>
      </c>
      <c r="D25" s="19" t="s">
        <v>36</v>
      </c>
      <c r="E25" s="19" t="s">
        <v>37</v>
      </c>
    </row>
    <row r="26">
      <c r="A26" s="22" t="s">
        <v>38</v>
      </c>
      <c r="B26" s="7">
        <v>10</v>
      </c>
      <c r="C26" s="6" t="s">
        <v>39</v>
      </c>
      <c r="D26" s="8">
        <v>1200</v>
      </c>
      <c r="E26" s="8">
        <f>IF(OR(B26="",D26=""),"",ROUND(B26*D26,2))</f>
        <v>12000</v>
      </c>
    </row>
    <row r="27">
      <c r="A27" s="22" t="s">
        <v>40</v>
      </c>
      <c r="B27" s="7">
        <v>1</v>
      </c>
      <c r="C27" s="6" t="s">
        <v>41</v>
      </c>
      <c r="D27" s="8">
        <v>2200</v>
      </c>
      <c r="E27" s="8">
        <f>IF(OR(B27="",D27=""),"",ROUND(B27*D27,2))</f>
        <v>2200</v>
      </c>
    </row>
    <row r="28">
      <c r="A28" s="22" t="s">
        <v>42</v>
      </c>
      <c r="B28" s="7">
        <v>1</v>
      </c>
      <c r="C28" s="6" t="s">
        <v>41</v>
      </c>
      <c r="D28" s="8">
        <v>650</v>
      </c>
      <c r="E28" s="8">
        <f>IF(OR(B28="",D28=""),"",ROUND(B28*D28,2))</f>
        <v>650</v>
      </c>
    </row>
    <row r="29">
      <c r="A29" s="6"/>
      <c r="B29" s="7"/>
      <c r="C29" s="6"/>
      <c r="D29" s="8"/>
      <c r="E29" s="8" t="str">
        <f>IF(OR(B29="",D29=""),"",ROUND(B29*D29,2))</f>
        <v/>
      </c>
    </row>
    <row r="30">
      <c r="A30" s="17" t="s">
        <v>43</v>
      </c>
      <c r="B30" s="17"/>
      <c r="C30" s="17"/>
      <c r="D30" s="17"/>
      <c r="E30" s="11">
        <f>SUM(E26:E29)</f>
        <v>14850</v>
      </c>
    </row>
    <row r="32">
      <c r="A32" s="2" t="s">
        <v>44</v>
      </c>
    </row>
    <row r="33" ht="18" customHeight="1">
      <c r="A33" s="5" t="s">
        <v>33</v>
      </c>
      <c r="B33" s="19" t="s">
        <v>34</v>
      </c>
      <c r="C33" s="5" t="s">
        <v>35</v>
      </c>
      <c r="D33" s="19" t="s">
        <v>36</v>
      </c>
      <c r="E33" s="19" t="s">
        <v>37</v>
      </c>
    </row>
    <row r="34">
      <c r="A34" s="22" t="s">
        <v>45</v>
      </c>
      <c r="B34" s="7">
        <v>1</v>
      </c>
      <c r="C34" s="6" t="s">
        <v>41</v>
      </c>
      <c r="D34" s="8">
        <v>9800</v>
      </c>
      <c r="E34" s="8">
        <f>IF(OR(B34="",D34=""),"",ROUND(B34*D34,2))</f>
        <v>9800</v>
      </c>
    </row>
    <row r="35">
      <c r="A35" s="22" t="s">
        <v>46</v>
      </c>
      <c r="B35" s="7">
        <v>576</v>
      </c>
      <c r="C35" s="6" t="s">
        <v>47</v>
      </c>
      <c r="D35" s="8">
        <v>9.5</v>
      </c>
      <c r="E35" s="8">
        <f>IF(OR(B35="",D35=""),"",ROUND(B35*D35,2))</f>
        <v>5472</v>
      </c>
    </row>
    <row r="36">
      <c r="A36" s="6"/>
      <c r="B36" s="7"/>
      <c r="C36" s="6"/>
      <c r="D36" s="8"/>
      <c r="E36" s="8" t="str">
        <f>IF(OR(B36="",D36=""),"",ROUND(B36*D36,2))</f>
        <v/>
      </c>
    </row>
    <row r="37">
      <c r="A37" s="17" t="s">
        <v>48</v>
      </c>
      <c r="B37" s="17"/>
      <c r="C37" s="17"/>
      <c r="D37" s="17"/>
      <c r="E37" s="11">
        <f>SUM(E34:E36)</f>
        <v>15272</v>
      </c>
    </row>
    <row r="39">
      <c r="A39" s="2" t="s">
        <v>49</v>
      </c>
    </row>
    <row r="40" ht="18" customHeight="1">
      <c r="A40" s="5" t="s">
        <v>33</v>
      </c>
      <c r="B40" s="19" t="s">
        <v>34</v>
      </c>
      <c r="C40" s="5" t="s">
        <v>35</v>
      </c>
      <c r="D40" s="19" t="s">
        <v>36</v>
      </c>
      <c r="E40" s="19" t="s">
        <v>37</v>
      </c>
    </row>
    <row r="41">
      <c r="A41" s="22" t="s">
        <v>50</v>
      </c>
      <c r="B41" s="7">
        <v>960</v>
      </c>
      <c r="C41" s="6" t="s">
        <v>47</v>
      </c>
      <c r="D41" s="8">
        <v>28</v>
      </c>
      <c r="E41" s="8">
        <f>IF(OR(B41="",D41=""),"",ROUND(B41*D41,2))</f>
        <v>26880</v>
      </c>
    </row>
    <row r="42">
      <c r="A42" s="22" t="s">
        <v>51</v>
      </c>
      <c r="B42" s="7">
        <v>1</v>
      </c>
      <c r="C42" s="6" t="s">
        <v>52</v>
      </c>
      <c r="D42" s="8">
        <v>3200</v>
      </c>
      <c r="E42" s="8">
        <f>IF(OR(B42="",D42=""),"",ROUND(B42*D42,2))</f>
        <v>3200</v>
      </c>
    </row>
    <row r="43">
      <c r="A43" s="6"/>
      <c r="B43" s="7"/>
      <c r="C43" s="6"/>
      <c r="D43" s="8"/>
      <c r="E43" s="8" t="str">
        <f>IF(OR(B43="",D43=""),"",ROUND(B43*D43,2))</f>
        <v/>
      </c>
    </row>
    <row r="44">
      <c r="A44" s="17" t="s">
        <v>53</v>
      </c>
      <c r="B44" s="17"/>
      <c r="C44" s="17"/>
      <c r="D44" s="17"/>
      <c r="E44" s="11">
        <f>SUM(E41:E43)</f>
        <v>30080</v>
      </c>
    </row>
    <row r="46">
      <c r="A46" s="2" t="s">
        <v>54</v>
      </c>
    </row>
    <row r="47" ht="18" customHeight="1">
      <c r="A47" s="5" t="s">
        <v>33</v>
      </c>
      <c r="B47" s="19" t="s">
        <v>34</v>
      </c>
      <c r="C47" s="5" t="s">
        <v>35</v>
      </c>
      <c r="D47" s="19" t="s">
        <v>36</v>
      </c>
      <c r="E47" s="19" t="s">
        <v>37</v>
      </c>
    </row>
    <row r="48">
      <c r="A48" s="22" t="s">
        <v>55</v>
      </c>
      <c r="B48" s="7">
        <v>7.5</v>
      </c>
      <c r="C48" s="6" t="s">
        <v>56</v>
      </c>
      <c r="D48" s="8">
        <v>520</v>
      </c>
      <c r="E48" s="8">
        <f>IF(OR(B48="",D48=""),"",ROUND(B48*D48,2))</f>
        <v>3900</v>
      </c>
    </row>
    <row r="49">
      <c r="A49" s="22" t="s">
        <v>57</v>
      </c>
      <c r="B49" s="7">
        <v>1850</v>
      </c>
      <c r="C49" s="6" t="s">
        <v>47</v>
      </c>
      <c r="D49" s="8">
        <v>1.9</v>
      </c>
      <c r="E49" s="8">
        <f>IF(OR(B49="",D49=""),"",ROUND(B49*D49,2))</f>
        <v>3515</v>
      </c>
    </row>
    <row r="50">
      <c r="A50" s="22" t="s">
        <v>58</v>
      </c>
      <c r="B50" s="7">
        <v>1400</v>
      </c>
      <c r="C50" s="6" t="s">
        <v>47</v>
      </c>
      <c r="D50" s="8">
        <v>8.75</v>
      </c>
      <c r="E50" s="8">
        <f>IF(OR(B50="",D50=""),"",ROUND(B50*D50,2))</f>
        <v>12250</v>
      </c>
    </row>
    <row r="51">
      <c r="A51" s="6"/>
      <c r="B51" s="7"/>
      <c r="C51" s="6"/>
      <c r="D51" s="8"/>
      <c r="E51" s="8" t="str">
        <f>IF(OR(B51="",D51=""),"",ROUND(B51*D51,2))</f>
        <v/>
      </c>
    </row>
    <row r="52">
      <c r="A52" s="17" t="s">
        <v>59</v>
      </c>
      <c r="B52" s="17"/>
      <c r="C52" s="17"/>
      <c r="D52" s="17"/>
      <c r="E52" s="11">
        <f>SUM(E48:E51)</f>
        <v>19665</v>
      </c>
    </row>
    <row r="54">
      <c r="A54" s="2" t="s">
        <v>60</v>
      </c>
    </row>
    <row r="55" ht="18" customHeight="1">
      <c r="A55" s="5" t="s">
        <v>33</v>
      </c>
      <c r="B55" s="19" t="s">
        <v>34</v>
      </c>
      <c r="C55" s="5" t="s">
        <v>35</v>
      </c>
      <c r="D55" s="19" t="s">
        <v>36</v>
      </c>
      <c r="E55" s="19" t="s">
        <v>37</v>
      </c>
    </row>
    <row r="56">
      <c r="A56" s="22" t="s">
        <v>61</v>
      </c>
      <c r="B56" s="7">
        <v>1</v>
      </c>
      <c r="C56" s="6" t="s">
        <v>52</v>
      </c>
      <c r="D56" s="8">
        <v>3650</v>
      </c>
      <c r="E56" s="8">
        <f>IF(OR(B56="",D56=""),"",ROUND(B56*D56,2))</f>
        <v>3650</v>
      </c>
    </row>
    <row r="57">
      <c r="A57" s="22" t="s">
        <v>62</v>
      </c>
      <c r="B57" s="7">
        <v>8</v>
      </c>
      <c r="C57" s="6" t="s">
        <v>52</v>
      </c>
      <c r="D57" s="8">
        <v>640</v>
      </c>
      <c r="E57" s="8">
        <f>IF(OR(B57="",D57=""),"",ROUND(B57*D57,2))</f>
        <v>5120</v>
      </c>
    </row>
    <row r="58">
      <c r="A58" s="22" t="s">
        <v>63</v>
      </c>
      <c r="B58" s="7">
        <v>2</v>
      </c>
      <c r="C58" s="6" t="s">
        <v>52</v>
      </c>
      <c r="D58" s="8">
        <v>1150</v>
      </c>
      <c r="E58" s="8">
        <f>IF(OR(B58="",D58=""),"",ROUND(B58*D58,2))</f>
        <v>2300</v>
      </c>
    </row>
    <row r="59">
      <c r="A59" s="6"/>
      <c r="B59" s="7"/>
      <c r="C59" s="6"/>
      <c r="D59" s="8"/>
      <c r="E59" s="8" t="str">
        <f>IF(OR(B59="",D59=""),"",ROUND(B59*D59,2))</f>
        <v/>
      </c>
    </row>
    <row r="60">
      <c r="A60" s="17" t="s">
        <v>64</v>
      </c>
      <c r="B60" s="17"/>
      <c r="C60" s="17"/>
      <c r="D60" s="17"/>
      <c r="E60" s="11">
        <f>SUM(E56:E59)</f>
        <v>11070</v>
      </c>
    </row>
    <row r="62">
      <c r="A62" s="2" t="s">
        <v>65</v>
      </c>
    </row>
    <row r="63" ht="18" customHeight="1">
      <c r="A63" s="5" t="s">
        <v>33</v>
      </c>
      <c r="B63" s="19" t="s">
        <v>34</v>
      </c>
      <c r="C63" s="5" t="s">
        <v>35</v>
      </c>
      <c r="D63" s="19" t="s">
        <v>36</v>
      </c>
      <c r="E63" s="19" t="s">
        <v>37</v>
      </c>
    </row>
    <row r="64">
      <c r="A64" s="22" t="s">
        <v>66</v>
      </c>
      <c r="B64" s="7">
        <v>1600</v>
      </c>
      <c r="C64" s="6" t="s">
        <v>47</v>
      </c>
      <c r="D64" s="8">
        <v>3.1</v>
      </c>
      <c r="E64" s="8">
        <f>IF(OR(B64="",D64=""),"",ROUND(B64*D64,2))</f>
        <v>4960</v>
      </c>
    </row>
    <row r="65">
      <c r="A65" s="22" t="s">
        <v>67</v>
      </c>
      <c r="B65" s="7">
        <v>1</v>
      </c>
      <c r="C65" s="6" t="s">
        <v>41</v>
      </c>
      <c r="D65" s="8">
        <v>2400</v>
      </c>
      <c r="E65" s="8">
        <f>IF(OR(B65="",D65=""),"",ROUND(B65*D65,2))</f>
        <v>2400</v>
      </c>
    </row>
    <row r="66">
      <c r="A66" s="22" t="s">
        <v>68</v>
      </c>
      <c r="B66" s="7">
        <v>384</v>
      </c>
      <c r="C66" s="6" t="s">
        <v>47</v>
      </c>
      <c r="D66" s="8">
        <v>7.25</v>
      </c>
      <c r="E66" s="8">
        <f>IF(OR(B66="",D66=""),"",ROUND(B66*D66,2))</f>
        <v>2784</v>
      </c>
    </row>
    <row r="67">
      <c r="A67" s="6"/>
      <c r="B67" s="7"/>
      <c r="C67" s="6"/>
      <c r="D67" s="8"/>
      <c r="E67" s="8" t="str">
        <f>IF(OR(B67="",D67=""),"",ROUND(B67*D67,2))</f>
        <v/>
      </c>
    </row>
    <row r="68">
      <c r="A68" s="17" t="s">
        <v>69</v>
      </c>
      <c r="B68" s="17"/>
      <c r="C68" s="17"/>
      <c r="D68" s="17"/>
      <c r="E68" s="11">
        <f>SUM(E64:E67)</f>
        <v>10144</v>
      </c>
    </row>
    <row r="70">
      <c r="A70" s="2" t="s">
        <v>70</v>
      </c>
    </row>
    <row r="71" ht="18" customHeight="1">
      <c r="A71" s="5" t="s">
        <v>33</v>
      </c>
      <c r="B71" s="19" t="s">
        <v>34</v>
      </c>
      <c r="C71" s="5" t="s">
        <v>35</v>
      </c>
      <c r="D71" s="19" t="s">
        <v>36</v>
      </c>
      <c r="E71" s="19" t="s">
        <v>37</v>
      </c>
    </row>
    <row r="72">
      <c r="A72" s="22" t="s">
        <v>71</v>
      </c>
      <c r="B72" s="7">
        <v>1</v>
      </c>
      <c r="C72" s="6" t="s">
        <v>41</v>
      </c>
      <c r="D72" s="8">
        <v>2600</v>
      </c>
      <c r="E72" s="8">
        <f>IF(OR(B72="",D72=""),"",ROUND(B72*D72,2))</f>
        <v>2600</v>
      </c>
    </row>
    <row r="73">
      <c r="A73" s="22" t="s">
        <v>72</v>
      </c>
      <c r="B73" s="7">
        <v>1</v>
      </c>
      <c r="C73" s="6" t="s">
        <v>52</v>
      </c>
      <c r="D73" s="8">
        <v>4800</v>
      </c>
      <c r="E73" s="8">
        <f>IF(OR(B73="",D73=""),"",ROUND(B73*D73,2))</f>
        <v>4800</v>
      </c>
    </row>
    <row r="74">
      <c r="A74" s="22" t="s">
        <v>73</v>
      </c>
      <c r="B74" s="7">
        <v>1</v>
      </c>
      <c r="C74" s="6" t="s">
        <v>41</v>
      </c>
      <c r="D74" s="8">
        <v>7900</v>
      </c>
      <c r="E74" s="8">
        <f>IF(OR(B74="",D74=""),"",ROUND(B74*D74,2))</f>
        <v>7900</v>
      </c>
    </row>
    <row r="75">
      <c r="A75" s="6"/>
      <c r="B75" s="7"/>
      <c r="C75" s="6"/>
      <c r="D75" s="8"/>
      <c r="E75" s="8" t="str">
        <f>IF(OR(B75="",D75=""),"",ROUND(B75*D75,2))</f>
        <v/>
      </c>
    </row>
    <row r="76">
      <c r="A76" s="17" t="s">
        <v>74</v>
      </c>
      <c r="B76" s="17"/>
      <c r="C76" s="17"/>
      <c r="D76" s="17"/>
      <c r="E76" s="11">
        <f>SUM(E72:E75)</f>
        <v>15300</v>
      </c>
    </row>
    <row r="78">
      <c r="A78" s="9" t="s">
        <v>75</v>
      </c>
      <c r="B78" s="9"/>
      <c r="C78" s="9"/>
      <c r="D78" s="9"/>
      <c r="E78" s="10">
        <f>SUM(E26:E29,E34:E36,E41:E43,E48:E51,E56:E59,E64:E67,E72:E75)</f>
        <v>116381</v>
      </c>
    </row>
    <row r="79">
      <c r="A79" s="9" t="s">
        <v>76</v>
      </c>
      <c r="B79" s="9"/>
      <c r="C79" s="9"/>
      <c r="D79" s="13">
        <v>0.12</v>
      </c>
      <c r="E79" s="10">
        <f>ROUND(E78*D79,2)</f>
        <v>13965.72</v>
      </c>
    </row>
    <row r="80">
      <c r="A80" s="9" t="s">
        <v>77</v>
      </c>
      <c r="B80" s="9"/>
      <c r="C80" s="9"/>
      <c r="D80" s="13">
        <v>0.05</v>
      </c>
      <c r="E80" s="10">
        <f>ROUND(E78*D80,2)</f>
        <v>5819.05</v>
      </c>
    </row>
    <row r="81">
      <c r="A81" s="9" t="s">
        <v>78</v>
      </c>
      <c r="B81" s="9"/>
      <c r="C81" s="9"/>
      <c r="D81" s="9"/>
      <c r="E81" s="12">
        <v>1800</v>
      </c>
    </row>
    <row r="82">
      <c r="A82" s="9" t="s">
        <v>79</v>
      </c>
      <c r="B82" s="9"/>
      <c r="C82" s="9"/>
      <c r="D82" s="13">
        <v>0</v>
      </c>
      <c r="E82" s="10">
        <f>ROUND((E78+E79+E80)*D82,2)</f>
        <v>0</v>
      </c>
    </row>
    <row r="83">
      <c r="A83" s="17" t="s">
        <v>80</v>
      </c>
      <c r="B83" s="17"/>
      <c r="C83" s="17"/>
      <c r="D83" s="17"/>
      <c r="E83" s="11">
        <f>E78+E79+E80+E81+E82</f>
        <v>137965.77</v>
      </c>
    </row>
    <row r="85">
      <c r="A85" s="2" t="s">
        <v>81</v>
      </c>
    </row>
    <row r="86">
      <c r="A86" s="21" t="s">
        <v>82</v>
      </c>
      <c r="B86" s="21"/>
      <c r="C86" s="21"/>
      <c r="D86" s="21"/>
      <c r="E86" s="21"/>
    </row>
    <row r="87" ht="28" customHeight="1">
      <c r="A87" s="21" t="s">
        <v>83</v>
      </c>
      <c r="B87" s="21"/>
      <c r="C87" s="21"/>
      <c r="D87" s="21"/>
      <c r="E87" s="21"/>
    </row>
    <row r="88">
      <c r="A88" s="21" t="s">
        <v>84</v>
      </c>
      <c r="B88" s="21"/>
      <c r="C88" s="21"/>
      <c r="D88" s="21"/>
      <c r="E88" s="21"/>
    </row>
    <row r="90">
      <c r="A90" s="2" t="s">
        <v>85</v>
      </c>
    </row>
    <row r="91">
      <c r="A91" s="21" t="s">
        <v>86</v>
      </c>
      <c r="B91" s="21"/>
      <c r="C91" s="21"/>
      <c r="D91" s="21"/>
      <c r="E91" s="21"/>
    </row>
    <row r="92">
      <c r="A92" s="21" t="s">
        <v>87</v>
      </c>
      <c r="B92" s="21"/>
      <c r="C92" s="21"/>
      <c r="D92" s="21"/>
      <c r="E92" s="21"/>
    </row>
    <row r="93">
      <c r="A93" s="21" t="s">
        <v>88</v>
      </c>
      <c r="B93" s="21"/>
      <c r="C93" s="21"/>
      <c r="D93" s="21"/>
      <c r="E93" s="21"/>
    </row>
    <row r="94">
      <c r="A94" s="21" t="s">
        <v>89</v>
      </c>
      <c r="B94" s="21"/>
      <c r="C94" s="21"/>
      <c r="D94" s="21"/>
      <c r="E94" s="21"/>
    </row>
    <row r="97" ht="28" customHeight="1">
      <c r="A97" s="15"/>
      <c r="C97" s="15"/>
      <c r="D97" s="15"/>
      <c r="E97" s="15"/>
    </row>
    <row r="98">
      <c r="A98" s="16" t="s">
        <v>90</v>
      </c>
      <c r="C98" s="16" t="s">
        <v>91</v>
      </c>
    </row>
    <row r="100" ht="28" customHeight="1">
      <c r="A100" s="15"/>
    </row>
    <row r="101">
      <c r="A101" s="16" t="s">
        <v>13</v>
      </c>
    </row>
    <row r="103" ht="28" customHeight="1">
      <c r="A103" s="14" t="s">
        <v>92</v>
      </c>
      <c r="B103" s="14"/>
      <c r="C103" s="14"/>
      <c r="D103" s="14"/>
      <c r="E103" s="14"/>
    </row>
    <row r="106" ht="43" customHeight="1">
      <c r="A106" s="23" t="s">
        <v>93</v>
      </c>
      <c r="B106" s="23"/>
      <c r="C106" s="23"/>
      <c r="D106" s="23"/>
      <c r="E106" s="23"/>
    </row>
  </sheetData>
  <mergeCells count="39">
    <mergeCell ref="A1:E1"/>
    <mergeCell ref="B4:E4"/>
    <mergeCell ref="B5:E5"/>
    <mergeCell ref="B6:E6"/>
    <mergeCell ref="B7:E7"/>
    <mergeCell ref="B10:E10"/>
    <mergeCell ref="B11:E11"/>
    <mergeCell ref="B12:E12"/>
    <mergeCell ref="B13:E13"/>
    <mergeCell ref="B16:E16"/>
    <mergeCell ref="B17:E17"/>
    <mergeCell ref="B18:E18"/>
    <mergeCell ref="B19:E19"/>
    <mergeCell ref="B20:E20"/>
    <mergeCell ref="B21:E21"/>
    <mergeCell ref="B22:E22"/>
    <mergeCell ref="A30:D30"/>
    <mergeCell ref="A37:D37"/>
    <mergeCell ref="A44:D44"/>
    <mergeCell ref="A52:D52"/>
    <mergeCell ref="A60:D60"/>
    <mergeCell ref="A68:D68"/>
    <mergeCell ref="A76:D76"/>
    <mergeCell ref="A78:D78"/>
    <mergeCell ref="A79:C79"/>
    <mergeCell ref="A80:C80"/>
    <mergeCell ref="A81:D81"/>
    <mergeCell ref="A82:C82"/>
    <mergeCell ref="A83:D83"/>
    <mergeCell ref="A86:E86"/>
    <mergeCell ref="A87:E87"/>
    <mergeCell ref="A88:E88"/>
    <mergeCell ref="A91:E91"/>
    <mergeCell ref="A92:E92"/>
    <mergeCell ref="A93:E93"/>
    <mergeCell ref="A94:E94"/>
    <mergeCell ref="C97:E97"/>
    <mergeCell ref="A103:E103"/>
    <mergeCell ref="A106:E106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CONSTRUCTION ESTIMATE</dc:title>
  <dc:subject>Construction project estimate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