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Estimate!$A$1:$E$98</definedName>
  </definedNames>
  <calcPr calcId="191029" fullCalcOnLoad="1"/>
</workbook>
</file>

<file path=xl/sharedStrings.xml><?xml version="1.0" encoding="utf-8"?>
<sst xmlns="http://schemas.openxmlformats.org/spreadsheetml/2006/main" count="95" uniqueCount="95">
  <si>
    <t xml:space="preserve">REMODELING ESTIMATE</t>
  </si>
  <si>
    <t xml:space="preserve">REMODELING CONTRACTOR</t>
  </si>
  <si>
    <t xml:space="preserve">Business name</t>
  </si>
  <si>
    <t xml:space="preserve">Example Renovation Group</t>
  </si>
  <si>
    <t xml:space="preserve">Address</t>
  </si>
  <si>
    <t xml:space="preserve">410 Example Street, Sampletown</t>
  </si>
  <si>
    <t xml:space="preserve">Phone / email</t>
  </si>
  <si>
    <t xml:space="preserve">[Phone or email]</t>
  </si>
  <si>
    <t xml:space="preserve">License no.</t>
  </si>
  <si>
    <t xml:space="preserve">[License no., if required where you work]</t>
  </si>
  <si>
    <t xml:space="preserve">ESTIMATE DETAILS</t>
  </si>
  <si>
    <t xml:space="preserve">Estimate no.</t>
  </si>
  <si>
    <t xml:space="preserve">RM-3104</t>
  </si>
  <si>
    <t xml:space="preserve">Date</t>
  </si>
  <si>
    <t xml:space="preserve">Nov 10, 2026</t>
  </si>
  <si>
    <t xml:space="preserve">Valid until</t>
  </si>
  <si>
    <t xml:space="preserve">Jan 8, 2027</t>
  </si>
  <si>
    <t xml:space="preserve">Prepared by</t>
  </si>
  <si>
    <t xml:space="preserve">[Project manager]</t>
  </si>
  <si>
    <t xml:space="preserve">CLIENT AND PROJECT</t>
  </si>
  <si>
    <t xml:space="preserve">Client name</t>
  </si>
  <si>
    <t xml:space="preserve">Taylor Example</t>
  </si>
  <si>
    <t xml:space="preserve">Project address</t>
  </si>
  <si>
    <t xml:space="preserve">91 Sample Court, Sampletown</t>
  </si>
  <si>
    <t xml:space="preserve">Year built</t>
  </si>
  <si>
    <t xml:space="preserve">1994</t>
  </si>
  <si>
    <t xml:space="preserve">Project</t>
  </si>
  <si>
    <t xml:space="preserve">Kitchen remodel and opening the wall to the family room</t>
  </si>
  <si>
    <t xml:space="preserve">Areas</t>
  </si>
  <si>
    <t xml:space="preserve">Kitchen, about 220 sq ft; family room, about 340 sq ft</t>
  </si>
  <si>
    <t xml:space="preserve">Estimated duration</t>
  </si>
  <si>
    <t xml:space="preserve">10 to 12 weeks after permits are issued</t>
  </si>
  <si>
    <t xml:space="preserve">PHASE 1: DEMOLITION AND SITE PROTECTION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</si>
  <si>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</si>
  <si>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</si>
  <si>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</si>
  <si>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</si>
  <si>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</si>
  <si>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Floor and dust protection for the work area</t>
  </si>
  <si>
    <t xml:space="preserve">lot</t>
  </si>
  <si>
    <t xml:space="preserve">Remove kitchen cabinets, counters and appliances</t>
  </si>
  <si>
    <t xml:space="preserve">Remove the wall between the kitchen and family room</t>
  </si>
  <si>
    <t xml:space="preserve">lin ft</t>
  </si>
  <si>
    <t xml:space="preserve">Debris hauling and dumpster</t>
  </si>
  <si>
    <t xml:space="preserve">haul</t>
  </si>
  <si>
    <t xml:space="preserve">Demolition subtotal</t>
  </si>
  <si>
    <t xml:space="preserve">PHASE 2: FRAMING AND STRUCTURE</t>
  </si>
  <si>
    <t xml:space="preserve">Engineered beam to replace the removed wall, installed</t>
  </si>
  <si>
    <t xml:space="preserve">each</t>
  </si>
  <si>
    <t xml:space="preserve">Structural engineering for the beam</t>
  </si>
  <si>
    <t xml:space="preserve">Frame the pantry wall and soffit changes</t>
  </si>
  <si>
    <t xml:space="preserve">Framing subtotal</t>
  </si>
  <si>
    <t xml:space="preserve">PHASE 3: PLUMBING, ELECTRICAL AND HVAC</t>
  </si>
  <si>
    <t xml:space="preserve">Plumbing: move the sink to the island, new supply and drain lines</t>
  </si>
  <si>
    <t xml:space="preserve">Electrical: new circuits, receptacles and lighting</t>
  </si>
  <si>
    <t xml:space="preserve">HVAC: extend 2 supply ducts and move the return</t>
  </si>
  <si>
    <t xml:space="preserve">Mechanical subtotal</t>
  </si>
  <si>
    <t xml:space="preserve">PHASE 4: DRYWALL AND FINISHES</t>
  </si>
  <si>
    <t xml:space="preserve">Drywall, taped and finished</t>
  </si>
  <si>
    <t xml:space="preserve">sq ft</t>
  </si>
  <si>
    <t xml:space="preserve">Install cabinets (cabinets under allowances)</t>
  </si>
  <si>
    <t xml:space="preserve">Install flooring (flooring under allowances)</t>
  </si>
  <si>
    <t xml:space="preserve">Tile backsplash, installed</t>
  </si>
  <si>
    <t xml:space="preserve">Paint walls, ceilings and trim</t>
  </si>
  <si>
    <t xml:space="preserve">Finishes subtotal</t>
  </si>
  <si>
    <t xml:space="preserve">ALLOWANCES (OWNER SELECTIONS)</t>
  </si>
  <si>
    <t xml:space="preserve">Allowance: cabinets</t>
  </si>
  <si>
    <t xml:space="preserve">allowance</t>
  </si>
  <si>
    <t xml:space="preserve">Allowance: countertops, fabricated and installed</t>
  </si>
  <si>
    <t xml:space="preserve">Allowance: flooring material</t>
  </si>
  <si>
    <t xml:space="preserve">Allowance: light fixtures</t>
  </si>
  <si>
    <t xml:space="preserve">Allowance: sink, faucet and plumbing fixtures</t>
  </si>
  <si>
    <t xml:space="preserve">Allowances subtotal</t>
  </si>
  <si>
    <t xml:space="preserve">Subtotal</t>
  </si>
  <si>
    <t xml:space="preserve">Contingency</t>
  </si>
  <si>
    <t xml:space="preserve">Sales tax, if applicable</t>
  </si>
  <si>
    <t xml:space="preserve">Estimated total</t>
  </si>
  <si>
    <t xml:space="preserve">PROPOSED PAYMENT SCHEDULE</t>
  </si>
  <si>
    <t xml:space="preserve">On signing: a deposit of [amount agreed; check the rules where you work]</t>
  </si>
  <si>
    <t xml:space="preserve">After demolition and the beam are complete: 25% of the estimated total</t>
  </si>
  <si>
    <t xml:space="preserve">After the rough plumbing, electrical and HVAC pass inspection: 25%</t>
  </si>
  <si>
    <t xml:space="preserve">After cabinets and countertops are installed: 25%</t>
  </si>
  <si>
    <t xml:space="preserve">On completion and final walkthrough: the remainder</t>
  </si>
  <si>
    <t xml:space="preserve">ALLOWANCES AND CONTINGENCY</t>
  </si>
  <si>
    <t xml:space="preserve">Allowances cover owner-selected items; the final cost is adjusted up or down against the amounts shown</t>
  </si>
  <si>
    <t xml:space="preserve">The contingency covers conditions found once walls and floors are opened. Unused contingency is not charged</t>
  </si>
  <si>
    <t xml:space="preserve">EXCLUSIONS</t>
  </si>
  <si>
    <t xml:space="preserve">Permit fees, passed through at cost</t>
  </si>
  <si>
    <t xml:space="preserve">Appliances (owner supplied)</t>
  </si>
  <si>
    <t xml:space="preserve">Testing for or removing hazardous materials</t>
  </si>
  <si>
    <t xml:space="preserve">Work outside the kitchen and family room</t>
  </si>
  <si>
    <t xml:space="preserve">Accepted by (client signature)</t>
  </si>
  <si>
    <t xml:space="preserve">Print name</t>
  </si>
  <si>
    <t xml:space="preserve">Prices are based on the scope shown above and are valid until the date shown. Changes to the scope are priced by written change order.</t>
  </si>
  <si>
    <t xml:space="preserve">Template tip (not printed): To leave out "Contingency" or "Sales tax, if applicable", set the line's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</si>
</sst>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1"/>
  <sheetViews>
    <sheetView showGridLines="0" workbookViewId="0"/>
  </sheetViews>
  <sheetFormatPr defaultRowHeight="15"/>
  <cols>
    <col min="1" max="1" width="51" customWidth="1"/>
    <col min="2" max="2" width="7" customWidth="1"/>
    <col min="3" max="3" width="11" customWidth="1"/>
    <col min="4" max="4" width="12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6</v>
      </c>
      <c r="B17" s="20" t="s">
        <v>7</v>
      </c>
      <c r="C17" s="20"/>
      <c r="D17" s="20"/>
      <c r="E17" s="20"/>
    </row>
    <row r="18">
      <c r="A18" s="3" t="s">
        <v>22</v>
      </c>
      <c r="B18" s="20" t="s">
        <v>23</v>
      </c>
      <c r="C18" s="20"/>
      <c r="D18" s="20"/>
      <c r="E18" s="20"/>
    </row>
    <row r="19">
      <c r="A19" s="3" t="s">
        <v>24</v>
      </c>
      <c r="B19" s="20" t="s">
        <v>25</v>
      </c>
      <c r="C19" s="20"/>
      <c r="D19" s="20"/>
      <c r="E19" s="20"/>
    </row>
    <row r="20" ht="28" customHeight="1">
      <c r="A20" s="3" t="s">
        <v>26</v>
      </c>
      <c r="B20" s="20" t="s">
        <v>27</v>
      </c>
      <c r="C20" s="20"/>
      <c r="D20" s="20"/>
      <c r="E20" s="20"/>
    </row>
    <row r="21" ht="28" customHeight="1">
      <c r="A21" s="3" t="s">
        <v>28</v>
      </c>
      <c r="B21" s="20" t="s">
        <v>29</v>
      </c>
      <c r="C21" s="20"/>
      <c r="D21" s="20"/>
      <c r="E21" s="20"/>
    </row>
    <row r="22">
      <c r="A22" s="3" t="s">
        <v>30</v>
      </c>
      <c r="B22" s="20" t="s">
        <v>31</v>
      </c>
      <c r="C22" s="20"/>
      <c r="D22" s="20"/>
      <c r="E22" s="20"/>
    </row>
    <row r="24">
      <c r="A24" s="2" t="s">
        <v>32</v>
      </c>
    </row>
    <row r="25" ht="18" customHeight="1">
      <c r="A25" s="5" t="s">
        <v>33</v>
      </c>
      <c r="B25" s="19" t="s">
        <v>34</v>
      </c>
      <c r="C25" s="5" t="s">
        <v>35</v>
      </c>
      <c r="D25" s="19" t="s">
        <v>36</v>
      </c>
      <c r="E25" s="19" t="s">
        <v>37</v>
      </c>
    </row>
    <row r="26">
      <c r="A26" s="22" t="s">
        <v>38</v>
      </c>
      <c r="B26" s="7">
        <v>1</v>
      </c>
      <c r="C26" s="6" t="s">
        <v>39</v>
      </c>
      <c r="D26" s="8">
        <v>650</v>
      </c>
      <c r="E26" s="8">
        <f>IF(OR(B26="",D26=""),"",ROUND(B26*D26,2))</f>
        <v>650</v>
      </c>
    </row>
    <row r="27">
      <c r="A27" s="22" t="s">
        <v>40</v>
      </c>
      <c r="B27" s="7">
        <v>1</v>
      </c>
      <c r="C27" s="6" t="s">
        <v>39</v>
      </c>
      <c r="D27" s="8">
        <v>1400</v>
      </c>
      <c r="E27" s="8">
        <f>IF(OR(B27="",D27=""),"",ROUND(B27*D27,2))</f>
        <v>1400</v>
      </c>
    </row>
    <row r="28">
      <c r="A28" s="22" t="s">
        <v>41</v>
      </c>
      <c r="B28" s="7">
        <v>14</v>
      </c>
      <c r="C28" s="6" t="s">
        <v>42</v>
      </c>
      <c r="D28" s="8">
        <v>85</v>
      </c>
      <c r="E28" s="8">
        <f>IF(OR(B28="",D28=""),"",ROUND(B28*D28,2))</f>
        <v>1190</v>
      </c>
    </row>
    <row r="29">
      <c r="A29" s="22" t="s">
        <v>43</v>
      </c>
      <c r="B29" s="7">
        <v>2</v>
      </c>
      <c r="C29" s="6" t="s">
        <v>44</v>
      </c>
      <c r="D29" s="8">
        <v>575</v>
      </c>
      <c r="E29" s="8">
        <f>IF(OR(B29="",D29=""),"",ROUND(B29*D29,2))</f>
        <v>1150</v>
      </c>
    </row>
    <row r="30">
      <c r="A30" s="6"/>
      <c r="B30" s="7"/>
      <c r="C30" s="6"/>
      <c r="D30" s="8"/>
      <c r="E30" s="8" t="str">
        <f>IF(OR(B30="",D30=""),"",ROUND(B30*D30,2))</f>
        <v/>
      </c>
    </row>
    <row r="31">
      <c r="A31" s="17" t="s">
        <v>45</v>
      </c>
      <c r="B31" s="17"/>
      <c r="C31" s="17"/>
      <c r="D31" s="17"/>
      <c r="E31" s="11">
        <f>SUM(E26:E30)</f>
        <v>4390</v>
      </c>
    </row>
    <row r="33">
      <c r="A33" s="2" t="s">
        <v>46</v>
      </c>
    </row>
    <row r="34" ht="18" customHeight="1">
      <c r="A34" s="5" t="s">
        <v>33</v>
      </c>
      <c r="B34" s="19" t="s">
        <v>34</v>
      </c>
      <c r="C34" s="5" t="s">
        <v>35</v>
      </c>
      <c r="D34" s="19" t="s">
        <v>36</v>
      </c>
      <c r="E34" s="19" t="s">
        <v>37</v>
      </c>
    </row>
    <row r="35">
      <c r="A35" s="22" t="s">
        <v>47</v>
      </c>
      <c r="B35" s="7">
        <v>1</v>
      </c>
      <c r="C35" s="6" t="s">
        <v>48</v>
      </c>
      <c r="D35" s="8">
        <v>3800</v>
      </c>
      <c r="E35" s="8">
        <f>IF(OR(B35="",D35=""),"",ROUND(B35*D35,2))</f>
        <v>3800</v>
      </c>
    </row>
    <row r="36">
      <c r="A36" s="22" t="s">
        <v>49</v>
      </c>
      <c r="B36" s="7">
        <v>1</v>
      </c>
      <c r="C36" s="6" t="s">
        <v>39</v>
      </c>
      <c r="D36" s="8">
        <v>950</v>
      </c>
      <c r="E36" s="8">
        <f>IF(OR(B36="",D36=""),"",ROUND(B36*D36,2))</f>
        <v>950</v>
      </c>
    </row>
    <row r="37">
      <c r="A37" s="22" t="s">
        <v>50</v>
      </c>
      <c r="B37" s="7">
        <v>1</v>
      </c>
      <c r="C37" s="6" t="s">
        <v>39</v>
      </c>
      <c r="D37" s="8">
        <v>1250</v>
      </c>
      <c r="E37" s="8">
        <f>IF(OR(B37="",D37=""),"",ROUND(B37*D37,2))</f>
        <v>1250</v>
      </c>
    </row>
    <row r="38">
      <c r="A38" s="6"/>
      <c r="B38" s="7"/>
      <c r="C38" s="6"/>
      <c r="D38" s="8"/>
      <c r="E38" s="8" t="str">
        <f>IF(OR(B38="",D38=""),"",ROUND(B38*D38,2))</f>
        <v/>
      </c>
    </row>
    <row r="39">
      <c r="A39" s="17" t="s">
        <v>51</v>
      </c>
      <c r="B39" s="17"/>
      <c r="C39" s="17"/>
      <c r="D39" s="17"/>
      <c r="E39" s="11">
        <f>SUM(E35:E38)</f>
        <v>6000</v>
      </c>
    </row>
    <row r="41">
      <c r="A41" s="2" t="s">
        <v>52</v>
      </c>
    </row>
    <row r="42" ht="18" customHeight="1">
      <c r="A42" s="5" t="s">
        <v>33</v>
      </c>
      <c r="B42" s="19" t="s">
        <v>34</v>
      </c>
      <c r="C42" s="5" t="s">
        <v>35</v>
      </c>
      <c r="D42" s="19" t="s">
        <v>36</v>
      </c>
      <c r="E42" s="19" t="s">
        <v>37</v>
      </c>
    </row>
    <row r="43" ht="28" customHeight="1">
      <c r="A43" s="22" t="s">
        <v>53</v>
      </c>
      <c r="B43" s="7">
        <v>1</v>
      </c>
      <c r="C43" s="6" t="s">
        <v>39</v>
      </c>
      <c r="D43" s="8">
        <v>3200</v>
      </c>
      <c r="E43" s="8">
        <f>IF(OR(B43="",D43=""),"",ROUND(B43*D43,2))</f>
        <v>3200</v>
      </c>
    </row>
    <row r="44">
      <c r="A44" s="22" t="s">
        <v>54</v>
      </c>
      <c r="B44" s="7">
        <v>1</v>
      </c>
      <c r="C44" s="6" t="s">
        <v>39</v>
      </c>
      <c r="D44" s="8">
        <v>4600</v>
      </c>
      <c r="E44" s="8">
        <f>IF(OR(B44="",D44=""),"",ROUND(B44*D44,2))</f>
        <v>4600</v>
      </c>
    </row>
    <row r="45">
      <c r="A45" s="22" t="s">
        <v>55</v>
      </c>
      <c r="B45" s="7">
        <v>1</v>
      </c>
      <c r="C45" s="6" t="s">
        <v>39</v>
      </c>
      <c r="D45" s="8">
        <v>1350</v>
      </c>
      <c r="E45" s="8">
        <f>IF(OR(B45="",D45=""),"",ROUND(B45*D45,2))</f>
        <v>1350</v>
      </c>
    </row>
    <row r="46">
      <c r="A46" s="6"/>
      <c r="B46" s="7"/>
      <c r="C46" s="6"/>
      <c r="D46" s="8"/>
      <c r="E46" s="8" t="str">
        <f>IF(OR(B46="",D46=""),"",ROUND(B46*D46,2))</f>
        <v/>
      </c>
    </row>
    <row r="47">
      <c r="A47" s="17" t="s">
        <v>56</v>
      </c>
      <c r="B47" s="17"/>
      <c r="C47" s="17"/>
      <c r="D47" s="17"/>
      <c r="E47" s="11">
        <f>SUM(E43:E46)</f>
        <v>9150</v>
      </c>
    </row>
    <row r="49">
      <c r="A49" s="2" t="s">
        <v>57</v>
      </c>
    </row>
    <row r="50" ht="18" customHeight="1">
      <c r="A50" s="5" t="s">
        <v>33</v>
      </c>
      <c r="B50" s="19" t="s">
        <v>34</v>
      </c>
      <c r="C50" s="5" t="s">
        <v>35</v>
      </c>
      <c r="D50" s="19" t="s">
        <v>36</v>
      </c>
      <c r="E50" s="19" t="s">
        <v>37</v>
      </c>
    </row>
    <row r="51">
      <c r="A51" s="22" t="s">
        <v>58</v>
      </c>
      <c r="B51" s="7">
        <v>820</v>
      </c>
      <c r="C51" s="6" t="s">
        <v>59</v>
      </c>
      <c r="D51" s="8">
        <v>3.2</v>
      </c>
      <c r="E51" s="8">
        <f>IF(OR(B51="",D51=""),"",ROUND(B51*D51,2))</f>
        <v>2624</v>
      </c>
    </row>
    <row r="52">
      <c r="A52" s="22" t="s">
        <v>60</v>
      </c>
      <c r="B52" s="7">
        <v>22</v>
      </c>
      <c r="C52" s="6" t="s">
        <v>42</v>
      </c>
      <c r="D52" s="8">
        <v>95</v>
      </c>
      <c r="E52" s="8">
        <f>IF(OR(B52="",D52=""),"",ROUND(B52*D52,2))</f>
        <v>2090</v>
      </c>
    </row>
    <row r="53">
      <c r="A53" s="22" t="s">
        <v>61</v>
      </c>
      <c r="B53" s="7">
        <v>560</v>
      </c>
      <c r="C53" s="6" t="s">
        <v>59</v>
      </c>
      <c r="D53" s="8">
        <v>4.5</v>
      </c>
      <c r="E53" s="8">
        <f>IF(OR(B53="",D53=""),"",ROUND(B53*D53,2))</f>
        <v>2520</v>
      </c>
    </row>
    <row r="54">
      <c r="A54" s="22" t="s">
        <v>62</v>
      </c>
      <c r="B54" s="7">
        <v>45</v>
      </c>
      <c r="C54" s="6" t="s">
        <v>59</v>
      </c>
      <c r="D54" s="8">
        <v>28</v>
      </c>
      <c r="E54" s="8">
        <f>IF(OR(B54="",D54=""),"",ROUND(B54*D54,2))</f>
        <v>1260</v>
      </c>
    </row>
    <row r="55">
      <c r="A55" s="22" t="s">
        <v>63</v>
      </c>
      <c r="B55" s="7">
        <v>1</v>
      </c>
      <c r="C55" s="6" t="s">
        <v>39</v>
      </c>
      <c r="D55" s="8">
        <v>2800</v>
      </c>
      <c r="E55" s="8">
        <f>IF(OR(B55="",D55=""),"",ROUND(B55*D55,2))</f>
        <v>2800</v>
      </c>
    </row>
    <row r="56">
      <c r="A56" s="6"/>
      <c r="B56" s="7"/>
      <c r="C56" s="6"/>
      <c r="D56" s="8"/>
      <c r="E56" s="8" t="str">
        <f>IF(OR(B56="",D56=""),"",ROUND(B56*D56,2))</f>
        <v/>
      </c>
    </row>
    <row r="57">
      <c r="A57" s="17" t="s">
        <v>64</v>
      </c>
      <c r="B57" s="17"/>
      <c r="C57" s="17"/>
      <c r="D57" s="17"/>
      <c r="E57" s="11">
        <f>SUM(E51:E56)</f>
        <v>11294</v>
      </c>
    </row>
    <row r="59">
      <c r="A59" s="2" t="s">
        <v>65</v>
      </c>
    </row>
    <row r="60" ht="18" customHeight="1">
      <c r="A60" s="5" t="s">
        <v>33</v>
      </c>
      <c r="B60" s="19" t="s">
        <v>34</v>
      </c>
      <c r="C60" s="5" t="s">
        <v>35</v>
      </c>
      <c r="D60" s="19" t="s">
        <v>36</v>
      </c>
      <c r="E60" s="19" t="s">
        <v>37</v>
      </c>
    </row>
    <row r="61">
      <c r="A61" s="22" t="s">
        <v>66</v>
      </c>
      <c r="B61" s="7">
        <v>1</v>
      </c>
      <c r="C61" s="6" t="s">
        <v>67</v>
      </c>
      <c r="D61" s="8">
        <v>14000</v>
      </c>
      <c r="E61" s="8">
        <f>IF(OR(B61="",D61=""),"",ROUND(B61*D61,2))</f>
        <v>14000</v>
      </c>
    </row>
    <row r="62">
      <c r="A62" s="22" t="s">
        <v>68</v>
      </c>
      <c r="B62" s="7">
        <v>1</v>
      </c>
      <c r="C62" s="6" t="s">
        <v>67</v>
      </c>
      <c r="D62" s="8">
        <v>5500</v>
      </c>
      <c r="E62" s="8">
        <f>IF(OR(B62="",D62=""),"",ROUND(B62*D62,2))</f>
        <v>5500</v>
      </c>
    </row>
    <row r="63">
      <c r="A63" s="22" t="s">
        <v>69</v>
      </c>
      <c r="B63" s="7">
        <v>560</v>
      </c>
      <c r="C63" s="6" t="s">
        <v>59</v>
      </c>
      <c r="D63" s="8">
        <v>6</v>
      </c>
      <c r="E63" s="8">
        <f>IF(OR(B63="",D63=""),"",ROUND(B63*D63,2))</f>
        <v>3360</v>
      </c>
    </row>
    <row r="64">
      <c r="A64" s="22" t="s">
        <v>70</v>
      </c>
      <c r="B64" s="7">
        <v>1</v>
      </c>
      <c r="C64" s="6" t="s">
        <v>67</v>
      </c>
      <c r="D64" s="8">
        <v>1200</v>
      </c>
      <c r="E64" s="8">
        <f>IF(OR(B64="",D64=""),"",ROUND(B64*D64,2))</f>
        <v>1200</v>
      </c>
    </row>
    <row r="65">
      <c r="A65" s="22" t="s">
        <v>71</v>
      </c>
      <c r="B65" s="7">
        <v>1</v>
      </c>
      <c r="C65" s="6" t="s">
        <v>67</v>
      </c>
      <c r="D65" s="8">
        <v>900</v>
      </c>
      <c r="E65" s="8">
        <f>IF(OR(B65="",D65=""),"",ROUND(B65*D65,2))</f>
        <v>900</v>
      </c>
    </row>
    <row r="66">
      <c r="A66" s="6"/>
      <c r="B66" s="7"/>
      <c r="C66" s="6"/>
      <c r="D66" s="8"/>
      <c r="E66" s="8" t="str">
        <f>IF(OR(B66="",D66=""),"",ROUND(B66*D66,2))</f>
        <v/>
      </c>
    </row>
    <row r="67">
      <c r="A67" s="17" t="s">
        <v>72</v>
      </c>
      <c r="B67" s="17"/>
      <c r="C67" s="17"/>
      <c r="D67" s="17"/>
      <c r="E67" s="11">
        <f>SUM(E61:E66)</f>
        <v>24960</v>
      </c>
    </row>
    <row r="69">
      <c r="A69" s="9" t="s">
        <v>73</v>
      </c>
      <c r="B69" s="9"/>
      <c r="C69" s="9"/>
      <c r="D69" s="9"/>
      <c r="E69" s="10">
        <f>SUM(E26:E30,E35:E38,E43:E46,E51:E56,E61:E66)</f>
        <v>55794</v>
      </c>
    </row>
    <row r="70">
      <c r="A70" s="9" t="s">
        <v>74</v>
      </c>
      <c r="B70" s="9"/>
      <c r="C70" s="9"/>
      <c r="D70" s="13">
        <v>0.1</v>
      </c>
      <c r="E70" s="10">
        <f>ROUND(E69*D70,2)</f>
        <v>5579.4</v>
      </c>
    </row>
    <row r="71">
      <c r="A71" s="9" t="s">
        <v>75</v>
      </c>
      <c r="B71" s="9"/>
      <c r="C71" s="9"/>
      <c r="D71" s="13">
        <v>0</v>
      </c>
      <c r="E71" s="10">
        <f>ROUND((E69+E70)*D71,2)</f>
        <v>0</v>
      </c>
    </row>
    <row r="72">
      <c r="A72" s="17" t="s">
        <v>76</v>
      </c>
      <c r="B72" s="17"/>
      <c r="C72" s="17"/>
      <c r="D72" s="17"/>
      <c r="E72" s="11">
        <f>E69+E70+E71</f>
        <v>61373.4</v>
      </c>
    </row>
    <row r="74">
      <c r="A74" s="2" t="s">
        <v>77</v>
      </c>
    </row>
    <row r="75">
      <c r="A75" s="21" t="s">
        <v>78</v>
      </c>
      <c r="B75" s="21"/>
      <c r="C75" s="21"/>
      <c r="D75" s="21"/>
      <c r="E75" s="21"/>
    </row>
    <row r="76">
      <c r="A76" s="21" t="s">
        <v>79</v>
      </c>
      <c r="B76" s="21"/>
      <c r="C76" s="21"/>
      <c r="D76" s="21"/>
      <c r="E76" s="21"/>
    </row>
    <row r="77">
      <c r="A77" s="21" t="s">
        <v>80</v>
      </c>
      <c r="B77" s="21"/>
      <c r="C77" s="21"/>
      <c r="D77" s="21"/>
      <c r="E77" s="21"/>
    </row>
    <row r="78">
      <c r="A78" s="21" t="s">
        <v>81</v>
      </c>
      <c r="B78" s="21"/>
      <c r="C78" s="21"/>
      <c r="D78" s="21"/>
      <c r="E78" s="21"/>
    </row>
    <row r="79">
      <c r="A79" s="21" t="s">
        <v>82</v>
      </c>
      <c r="B79" s="21"/>
      <c r="C79" s="21"/>
      <c r="D79" s="21"/>
      <c r="E79" s="21"/>
    </row>
    <row r="81">
      <c r="A81" s="2" t="s">
        <v>83</v>
      </c>
    </row>
    <row r="82" ht="28" customHeight="1">
      <c r="A82" s="21" t="s">
        <v>84</v>
      </c>
      <c r="B82" s="21"/>
      <c r="C82" s="21"/>
      <c r="D82" s="21"/>
      <c r="E82" s="21"/>
    </row>
    <row r="83" ht="28" customHeight="1">
      <c r="A83" s="21" t="s">
        <v>85</v>
      </c>
      <c r="B83" s="21"/>
      <c r="C83" s="21"/>
      <c r="D83" s="21"/>
      <c r="E83" s="21"/>
    </row>
    <row r="85">
      <c r="A85" s="2" t="s">
        <v>86</v>
      </c>
    </row>
    <row r="86">
      <c r="A86" s="21" t="s">
        <v>87</v>
      </c>
      <c r="B86" s="21"/>
      <c r="C86" s="21"/>
      <c r="D86" s="21"/>
      <c r="E86" s="21"/>
    </row>
    <row r="87">
      <c r="A87" s="21" t="s">
        <v>88</v>
      </c>
      <c r="B87" s="21"/>
      <c r="C87" s="21"/>
      <c r="D87" s="21"/>
      <c r="E87" s="21"/>
    </row>
    <row r="88">
      <c r="A88" s="21" t="s">
        <v>89</v>
      </c>
      <c r="B88" s="21"/>
      <c r="C88" s="21"/>
      <c r="D88" s="21"/>
      <c r="E88" s="21"/>
    </row>
    <row r="89">
      <c r="A89" s="21" t="s">
        <v>90</v>
      </c>
      <c r="B89" s="21"/>
      <c r="C89" s="21"/>
      <c r="D89" s="21"/>
      <c r="E89" s="21"/>
    </row>
    <row r="92" ht="28" customHeight="1">
      <c r="A92" s="15"/>
      <c r="C92" s="15"/>
      <c r="D92" s="15"/>
      <c r="E92" s="15"/>
    </row>
    <row r="93">
      <c r="A93" s="16" t="s">
        <v>91</v>
      </c>
      <c r="C93" s="16" t="s">
        <v>92</v>
      </c>
    </row>
    <row r="95" ht="28" customHeight="1">
      <c r="A95" s="15"/>
    </row>
    <row r="96">
      <c r="A96" s="16" t="s">
        <v>13</v>
      </c>
    </row>
    <row r="98" ht="28" customHeight="1">
      <c r="A98" s="14" t="s">
        <v>93</v>
      </c>
      <c r="B98" s="14"/>
      <c r="C98" s="14"/>
      <c r="D98" s="14"/>
      <c r="E98" s="14"/>
    </row>
    <row r="101" ht="30" customHeight="1">
      <c r="A101" s="23" t="s">
        <v>94</v>
      </c>
      <c r="B101" s="23"/>
      <c r="C101" s="23"/>
      <c r="D101" s="23"/>
      <c r="E101" s="23"/>
    </row>
  </sheetData>
  <mergeCells count="39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6:E16"/>
    <mergeCell ref="B17:E17"/>
    <mergeCell ref="B18:E18"/>
    <mergeCell ref="B19:E19"/>
    <mergeCell ref="B20:E20"/>
    <mergeCell ref="B21:E21"/>
    <mergeCell ref="B22:E22"/>
    <mergeCell ref="A31:D31"/>
    <mergeCell ref="A39:D39"/>
    <mergeCell ref="A47:D47"/>
    <mergeCell ref="A57:D57"/>
    <mergeCell ref="A67:D67"/>
    <mergeCell ref="A69:D69"/>
    <mergeCell ref="A70:C70"/>
    <mergeCell ref="A71:C71"/>
    <mergeCell ref="A72:D72"/>
    <mergeCell ref="A75:E75"/>
    <mergeCell ref="A76:E76"/>
    <mergeCell ref="A77:E77"/>
    <mergeCell ref="A78:E78"/>
    <mergeCell ref="A79:E79"/>
    <mergeCell ref="A82:E82"/>
    <mergeCell ref="A83:E83"/>
    <mergeCell ref="A86:E86"/>
    <mergeCell ref="A87:E87"/>
    <mergeCell ref="A88:E88"/>
    <mergeCell ref="A89:E89"/>
    <mergeCell ref="C92:E92"/>
    <mergeCell ref="A98:E98"/>
    <mergeCell ref="A101:E101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REMODELING ESTIMATE</dc:title>
  <dc:subject>Remodeling project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